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'Sheet1'!$A$1:$AK$15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<sst xmlns="http://schemas.openxmlformats.org/spreadsheetml/2006/main" count="26" uniqueCount="21">
  <si>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</si>
  <si>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</si>
  <si>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</si>
  <si>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</si>
  <si>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</si>
  <si>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</si>
  <si>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</si>
  <si>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</si>
  <si>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</si>
  <si>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</si>
  <si>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</si>
  <si>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</si>
  <si>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</si>
  <si>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</si>
  <si>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</si>
  <si>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</si>
  <si>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</si>
  <si>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</si>
  <si>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</si>
  <si>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</si>
  <si>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ΚΑΤΑ ΤΟΝ ΟΚΤΩΒΡΙΟ ΤΟΥ 2013 ΚΑΙ 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</si>
</sst>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9" fontId="3" fillId="35" borderId="13" xfId="57" applyFont="1" applyFill="1" applyBorder="1" applyAlignment="1">
      <alignment/>
    </xf>
    <xf numFmtId="9" fontId="3" fillId="33" borderId="13" xfId="57" applyFont="1" applyFill="1" applyBorder="1" applyAlignment="1">
      <alignment/>
    </xf>
    <xf numFmtId="9" fontId="2" fillId="0" borderId="15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1" fontId="3" fillId="35" borderId="13" xfId="57" applyNumberFormat="1" applyFont="1" applyFill="1" applyBorder="1" applyAlignment="1">
      <alignment/>
    </xf>
    <xf numFmtId="1" fontId="3" fillId="33" borderId="13" xfId="57" applyNumberFormat="1" applyFont="1" applyFill="1" applyBorder="1" applyAlignment="1">
      <alignment/>
    </xf>
    <xf numFmtId="1" fontId="2" fillId="0" borderId="15" xfId="57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9" fontId="2" fillId="0" borderId="16" xfId="57" applyFont="1" applyFill="1" applyBorder="1" applyAlignment="1">
      <alignment/>
    </xf>
    <xf numFmtId="9" fontId="3" fillId="35" borderId="13" xfId="57" applyNumberFormat="1" applyFont="1" applyFill="1" applyBorder="1" applyAlignment="1">
      <alignment/>
    </xf>
    <xf numFmtId="9" fontId="3" fillId="0" borderId="17" xfId="57" applyFont="1" applyFill="1" applyBorder="1" applyAlignment="1">
      <alignment/>
    </xf>
    <xf numFmtId="9" fontId="3" fillId="33" borderId="17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="80" zoomScaleNormal="80" zoomScalePageLayoutView="0" workbookViewId="0" topLeftCell="A1">
      <selection activeCell="AB8" sqref="AB8"/>
    </sheetView>
  </sheetViews>
  <sheetFormatPr defaultColWidth="9.140625" defaultRowHeight="15"/>
  <cols>
    <col min="1" max="1" width="18.421875" style="0" customWidth="1"/>
    <col min="2" max="2" width="8.7109375" style="12" customWidth="1"/>
    <col min="3" max="3" width="7.7109375" style="0" customWidth="1"/>
    <col min="4" max="4" width="7.140625" style="0" customWidth="1"/>
    <col min="5" max="5" width="8.00390625" style="0" customWidth="1"/>
    <col min="6" max="7" width="7.57421875" style="0" customWidth="1"/>
    <col min="8" max="8" width="7.421875" style="12" customWidth="1"/>
    <col min="9" max="9" width="6.140625" style="0" customWidth="1"/>
    <col min="10" max="10" width="6.4218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7109375" style="12" customWidth="1"/>
    <col min="15" max="15" width="6.57421875" style="0" bestFit="1" customWidth="1"/>
    <col min="16" max="16" width="7.57421875" style="0" customWidth="1"/>
    <col min="17" max="17" width="7.7109375" style="0" bestFit="1" customWidth="1"/>
    <col min="18" max="18" width="6.28125" style="0" bestFit="1" customWidth="1"/>
    <col min="19" max="19" width="7.28125" style="0" customWidth="1"/>
    <col min="20" max="20" width="7.421875" style="12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7.421875" style="0" customWidth="1"/>
    <col min="25" max="25" width="7.8515625" style="0" customWidth="1"/>
    <col min="26" max="26" width="6.28125" style="12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6.28125" style="0" bestFit="1" customWidth="1"/>
    <col min="31" max="31" width="7.28125" style="0" customWidth="1"/>
    <col min="32" max="32" width="8.28125" style="0" customWidth="1"/>
    <col min="33" max="33" width="6.8515625" style="0" customWidth="1"/>
    <col min="34" max="34" width="7.8515625" style="0" customWidth="1"/>
    <col min="35" max="36" width="7.28125" style="0" bestFit="1" customWidth="1"/>
    <col min="37" max="37" width="7.7109375" style="0" customWidth="1"/>
  </cols>
  <sheetData>
    <row r="1" spans="1:37" ht="15">
      <c r="A1" s="1" t="s">
        <v>15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20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35" t="s">
        <v>0</v>
      </c>
      <c r="C3" s="36"/>
      <c r="D3" s="36"/>
      <c r="E3" s="36"/>
      <c r="F3" s="36"/>
      <c r="G3" s="37"/>
      <c r="H3" s="35" t="s">
        <v>19</v>
      </c>
      <c r="I3" s="36"/>
      <c r="J3" s="36"/>
      <c r="K3" s="36"/>
      <c r="L3" s="36"/>
      <c r="M3" s="37"/>
      <c r="N3" s="35" t="s">
        <v>16</v>
      </c>
      <c r="O3" s="36"/>
      <c r="P3" s="36"/>
      <c r="Q3" s="36"/>
      <c r="R3" s="36"/>
      <c r="S3" s="37"/>
      <c r="T3" s="35" t="s">
        <v>1</v>
      </c>
      <c r="U3" s="36"/>
      <c r="V3" s="36"/>
      <c r="W3" s="36"/>
      <c r="X3" s="36"/>
      <c r="Y3" s="37"/>
      <c r="Z3" s="35" t="s">
        <v>2</v>
      </c>
      <c r="AA3" s="36"/>
      <c r="AB3" s="36"/>
      <c r="AC3" s="36"/>
      <c r="AD3" s="36"/>
      <c r="AE3" s="37"/>
      <c r="AF3" s="35" t="s">
        <v>3</v>
      </c>
      <c r="AG3" s="36"/>
      <c r="AH3" s="36"/>
      <c r="AI3" s="36"/>
      <c r="AJ3" s="36"/>
      <c r="AK3" s="37"/>
    </row>
    <row r="4" spans="1:37" ht="15">
      <c r="A4" s="5"/>
      <c r="B4" s="38">
        <v>2014</v>
      </c>
      <c r="C4" s="38"/>
      <c r="D4" s="38">
        <v>2015</v>
      </c>
      <c r="E4" s="38"/>
      <c r="F4" s="38" t="s">
        <v>4</v>
      </c>
      <c r="G4" s="39"/>
      <c r="H4" s="38">
        <v>2014</v>
      </c>
      <c r="I4" s="38"/>
      <c r="J4" s="38">
        <v>2015</v>
      </c>
      <c r="K4" s="38"/>
      <c r="L4" s="38" t="s">
        <v>4</v>
      </c>
      <c r="M4" s="39"/>
      <c r="N4" s="38">
        <v>2014</v>
      </c>
      <c r="O4" s="38"/>
      <c r="P4" s="38">
        <v>2015</v>
      </c>
      <c r="Q4" s="38"/>
      <c r="R4" s="38" t="s">
        <v>4</v>
      </c>
      <c r="S4" s="39"/>
      <c r="T4" s="38">
        <v>2014</v>
      </c>
      <c r="U4" s="38"/>
      <c r="V4" s="38">
        <v>2015</v>
      </c>
      <c r="W4" s="38"/>
      <c r="X4" s="38" t="s">
        <v>4</v>
      </c>
      <c r="Y4" s="39"/>
      <c r="Z4" s="38">
        <v>2014</v>
      </c>
      <c r="AA4" s="38"/>
      <c r="AB4" s="38">
        <v>2015</v>
      </c>
      <c r="AC4" s="38"/>
      <c r="AD4" s="38" t="s">
        <v>4</v>
      </c>
      <c r="AE4" s="39"/>
      <c r="AF4" s="38">
        <v>2014</v>
      </c>
      <c r="AG4" s="38"/>
      <c r="AH4" s="38">
        <v>2015</v>
      </c>
      <c r="AI4" s="38"/>
      <c r="AJ4" s="38" t="s">
        <v>4</v>
      </c>
      <c r="AK4" s="39"/>
    </row>
    <row r="5" spans="1:39" ht="26.25" customHeight="1">
      <c r="A5" s="9" t="s">
        <v>8</v>
      </c>
      <c r="B5" s="19">
        <v>12365</v>
      </c>
      <c r="C5" s="22">
        <f>B5/B13</f>
        <v>0.8404703643284394</v>
      </c>
      <c r="D5" s="29">
        <v>10721</v>
      </c>
      <c r="E5" s="22">
        <f>D5/D13</f>
        <v>0.8378399499843702</v>
      </c>
      <c r="F5" s="26">
        <f>D5-B5</f>
        <v>-1644</v>
      </c>
      <c r="G5" s="22">
        <f>F5/B5</f>
        <v>-0.1329559239789729</v>
      </c>
      <c r="H5" s="25">
        <v>6588</v>
      </c>
      <c r="I5" s="22">
        <f>H5/H13</f>
        <v>0.8147415285678952</v>
      </c>
      <c r="J5" s="29">
        <v>5753</v>
      </c>
      <c r="K5" s="22">
        <f>J5/J13</f>
        <v>0.8059680582796301</v>
      </c>
      <c r="L5" s="26">
        <f>J5-H5</f>
        <v>-835</v>
      </c>
      <c r="M5" s="22">
        <f>L5/H5</f>
        <v>-0.12674559805707347</v>
      </c>
      <c r="N5" s="25">
        <v>1587</v>
      </c>
      <c r="O5" s="22">
        <f>N5/N13</f>
        <v>0.7856435643564357</v>
      </c>
      <c r="P5" s="29">
        <v>1288</v>
      </c>
      <c r="Q5" s="22">
        <f>P5/P13</f>
        <v>0.7853658536585366</v>
      </c>
      <c r="R5" s="26">
        <f>P5-N5</f>
        <v>-299</v>
      </c>
      <c r="S5" s="22">
        <f>R5/N5</f>
        <v>-0.18840579710144928</v>
      </c>
      <c r="T5" s="25">
        <v>9808</v>
      </c>
      <c r="U5" s="22">
        <f>T5/T13</f>
        <v>0.820066889632107</v>
      </c>
      <c r="V5" s="29">
        <v>9029</v>
      </c>
      <c r="W5" s="22">
        <f>V5/V13</f>
        <v>0.7999468414990697</v>
      </c>
      <c r="X5" s="26">
        <f>V5-T5</f>
        <v>-779</v>
      </c>
      <c r="Y5" s="22">
        <f>X5/T5</f>
        <v>-0.07942495921696574</v>
      </c>
      <c r="Z5" s="25">
        <v>2988</v>
      </c>
      <c r="AA5" s="22">
        <f>Z5/Z13</f>
        <v>0.655838454784899</v>
      </c>
      <c r="AB5" s="29">
        <v>2577</v>
      </c>
      <c r="AC5" s="22">
        <f>AB5/AB13</f>
        <v>0.620216606498195</v>
      </c>
      <c r="AD5" s="26">
        <f>AB5-Z5</f>
        <v>-411</v>
      </c>
      <c r="AE5" s="22">
        <f>AD5/Z5</f>
        <v>-0.13755020080321284</v>
      </c>
      <c r="AF5" s="26">
        <f>SUM(B5,H5,N5,T5,Z5)</f>
        <v>33336</v>
      </c>
      <c r="AG5" s="22">
        <f>AF5/AF13</f>
        <v>0.8065031209174045</v>
      </c>
      <c r="AH5" s="26">
        <f>SUM(D5,J5,P5,V5,AB5)</f>
        <v>29368</v>
      </c>
      <c r="AI5" s="32">
        <f>AH5/AH13</f>
        <v>0.7933866436135725</v>
      </c>
      <c r="AJ5" s="26">
        <f>AH5-AF5</f>
        <v>-3968</v>
      </c>
      <c r="AK5" s="33">
        <f>AJ5/AF5</f>
        <v>-0.11903047756179505</v>
      </c>
      <c r="AL5" s="3"/>
      <c r="AM5" s="3"/>
    </row>
    <row r="6" spans="1:39" ht="26.25" customHeight="1">
      <c r="A6" s="10" t="s">
        <v>6</v>
      </c>
      <c r="B6" s="19">
        <v>1217</v>
      </c>
      <c r="C6" s="22">
        <f>B6/B13</f>
        <v>0.0827215878194671</v>
      </c>
      <c r="D6" s="29">
        <v>1046</v>
      </c>
      <c r="E6" s="22">
        <f>D6/D13</f>
        <v>0.08174429509221631</v>
      </c>
      <c r="F6" s="26">
        <f aca="true" t="shared" si="0" ref="F6:F13">D6-B6</f>
        <v>-171</v>
      </c>
      <c r="G6" s="22">
        <f aca="true" t="shared" si="1" ref="G6:G13">F6/B6</f>
        <v>-0.14050944946589974</v>
      </c>
      <c r="H6" s="19">
        <v>882</v>
      </c>
      <c r="I6" s="22">
        <f>H6/H13</f>
        <v>0.10907741775908979</v>
      </c>
      <c r="J6" s="29">
        <v>816</v>
      </c>
      <c r="K6" s="22">
        <f>J6/J13</f>
        <v>0.11431773606052116</v>
      </c>
      <c r="L6" s="26">
        <f aca="true" t="shared" si="2" ref="L6:L13">J6-H6</f>
        <v>-66</v>
      </c>
      <c r="M6" s="22">
        <f aca="true" t="shared" si="3" ref="M6:M13">L6/H6</f>
        <v>-0.07482993197278912</v>
      </c>
      <c r="N6" s="19">
        <v>341</v>
      </c>
      <c r="O6" s="22">
        <f>N6/N13</f>
        <v>0.16881188118811882</v>
      </c>
      <c r="P6" s="29">
        <v>277</v>
      </c>
      <c r="Q6" s="22">
        <f>P6/P13</f>
        <v>0.16890243902439026</v>
      </c>
      <c r="R6" s="26">
        <f aca="true" t="shared" si="4" ref="R6:R13">P6-N6</f>
        <v>-64</v>
      </c>
      <c r="S6" s="22">
        <f aca="true" t="shared" si="5" ref="S6:S13">R6/N6</f>
        <v>-0.187683284457478</v>
      </c>
      <c r="T6" s="19">
        <v>1336</v>
      </c>
      <c r="U6" s="22">
        <f>T6/T13</f>
        <v>0.1117056856187291</v>
      </c>
      <c r="V6" s="29">
        <v>1248</v>
      </c>
      <c r="W6" s="22">
        <f>V6/V13</f>
        <v>0.11056968193496944</v>
      </c>
      <c r="X6" s="26">
        <f aca="true" t="shared" si="6" ref="X6:X13">V6-T6</f>
        <v>-88</v>
      </c>
      <c r="Y6" s="22">
        <f aca="true" t="shared" si="7" ref="Y6:Y13">X6/T6</f>
        <v>-0.0658682634730539</v>
      </c>
      <c r="Z6" s="19">
        <v>682</v>
      </c>
      <c r="AA6" s="22">
        <f>Z6/Z13</f>
        <v>0.14969271290605796</v>
      </c>
      <c r="AB6" s="29">
        <v>570</v>
      </c>
      <c r="AC6" s="22">
        <f>AB6/AB13</f>
        <v>0.1371841155234657</v>
      </c>
      <c r="AD6" s="26">
        <f aca="true" t="shared" si="8" ref="AD6:AD13">AB6-Z6</f>
        <v>-112</v>
      </c>
      <c r="AE6" s="22">
        <f aca="true" t="shared" si="9" ref="AE6:AE13">AD6/Z6</f>
        <v>-0.16422287390029325</v>
      </c>
      <c r="AF6" s="26">
        <f aca="true" t="shared" si="10" ref="AF6:AF12">SUM(B6,H6,N6,T6,Z6)</f>
        <v>4458</v>
      </c>
      <c r="AG6" s="22">
        <f>AF6/AF13</f>
        <v>0.1078530991435622</v>
      </c>
      <c r="AH6" s="26">
        <f aca="true" t="shared" si="11" ref="AH6:AH12">D6+J6+P6+V6+AB6</f>
        <v>3957</v>
      </c>
      <c r="AI6" s="32">
        <f>AH6/AH13</f>
        <v>0.10689971904041495</v>
      </c>
      <c r="AJ6" s="26">
        <f aca="true" t="shared" si="12" ref="AJ6:AJ13">AH6-AF6</f>
        <v>-501</v>
      </c>
      <c r="AK6" s="33">
        <f aca="true" t="shared" si="13" ref="AK6:AK13">AJ6/AF6</f>
        <v>-0.11238223418573351</v>
      </c>
      <c r="AL6" s="3"/>
      <c r="AM6" s="3"/>
    </row>
    <row r="7" spans="1:39" ht="18" customHeight="1">
      <c r="A7" s="10" t="s">
        <v>7</v>
      </c>
      <c r="B7" s="19">
        <v>539</v>
      </c>
      <c r="C7" s="22">
        <f>B7/B13</f>
        <v>0.03663675910821099</v>
      </c>
      <c r="D7" s="29">
        <v>477</v>
      </c>
      <c r="E7" s="22">
        <f>D7/D13</f>
        <v>0.0372772741481713</v>
      </c>
      <c r="F7" s="26">
        <f t="shared" si="0"/>
        <v>-62</v>
      </c>
      <c r="G7" s="22">
        <f t="shared" si="1"/>
        <v>-0.1150278293135436</v>
      </c>
      <c r="H7" s="19">
        <v>217</v>
      </c>
      <c r="I7" s="22">
        <f>H7/H13</f>
        <v>0.026836507543903043</v>
      </c>
      <c r="J7" s="29">
        <v>165</v>
      </c>
      <c r="K7" s="22">
        <f>J7/J13</f>
        <v>0.023115718688708323</v>
      </c>
      <c r="L7" s="26">
        <f t="shared" si="2"/>
        <v>-52</v>
      </c>
      <c r="M7" s="22">
        <f t="shared" si="3"/>
        <v>-0.23963133640552994</v>
      </c>
      <c r="N7" s="19">
        <v>24</v>
      </c>
      <c r="O7" s="22">
        <f>N7/N13</f>
        <v>0.011881188118811881</v>
      </c>
      <c r="P7" s="29">
        <v>17</v>
      </c>
      <c r="Q7" s="22">
        <f>P7/P13</f>
        <v>0.010365853658536586</v>
      </c>
      <c r="R7" s="26">
        <f t="shared" si="4"/>
        <v>-7</v>
      </c>
      <c r="S7" s="22">
        <f t="shared" si="5"/>
        <v>-0.2916666666666667</v>
      </c>
      <c r="T7" s="19">
        <v>241</v>
      </c>
      <c r="U7" s="22">
        <f>T7/T13</f>
        <v>0.020150501672240802</v>
      </c>
      <c r="V7" s="29">
        <v>262</v>
      </c>
      <c r="W7" s="22">
        <f>V7/V13</f>
        <v>0.023212545406219545</v>
      </c>
      <c r="X7" s="26">
        <f t="shared" si="6"/>
        <v>21</v>
      </c>
      <c r="Y7" s="22">
        <f t="shared" si="7"/>
        <v>0.08713692946058091</v>
      </c>
      <c r="Z7" s="19">
        <v>543</v>
      </c>
      <c r="AA7" s="22">
        <f>Z7/Z13</f>
        <v>0.11918349429323968</v>
      </c>
      <c r="AB7" s="29">
        <v>452</v>
      </c>
      <c r="AC7" s="22">
        <f>AB7/AB13</f>
        <v>0.10878459687123947</v>
      </c>
      <c r="AD7" s="26">
        <f t="shared" si="8"/>
        <v>-91</v>
      </c>
      <c r="AE7" s="22">
        <f t="shared" si="9"/>
        <v>-0.16758747697974216</v>
      </c>
      <c r="AF7" s="26">
        <f t="shared" si="10"/>
        <v>1564</v>
      </c>
      <c r="AG7" s="22">
        <f>AF7/AF13</f>
        <v>0.03783809938549378</v>
      </c>
      <c r="AH7" s="26">
        <f t="shared" si="11"/>
        <v>1373</v>
      </c>
      <c r="AI7" s="32">
        <f>AH7/AH13</f>
        <v>0.03709206829479144</v>
      </c>
      <c r="AJ7" s="26">
        <f t="shared" si="12"/>
        <v>-191</v>
      </c>
      <c r="AK7" s="33">
        <f t="shared" si="13"/>
        <v>-0.1221227621483376</v>
      </c>
      <c r="AL7" s="3"/>
      <c r="AM7" s="3"/>
    </row>
    <row r="8" spans="1:39" ht="29.25" customHeight="1">
      <c r="A8" s="15" t="s">
        <v>13</v>
      </c>
      <c r="B8" s="20">
        <v>1756</v>
      </c>
      <c r="C8" s="23">
        <f>B8/B13</f>
        <v>0.11935834692767809</v>
      </c>
      <c r="D8" s="30">
        <f>SUM(D6:D7)</f>
        <v>1523</v>
      </c>
      <c r="E8" s="23">
        <f>D8/D13</f>
        <v>0.11902156924038762</v>
      </c>
      <c r="F8" s="27">
        <f t="shared" si="0"/>
        <v>-233</v>
      </c>
      <c r="G8" s="23">
        <f t="shared" si="1"/>
        <v>-0.1326879271070615</v>
      </c>
      <c r="H8" s="20">
        <v>1099</v>
      </c>
      <c r="I8" s="23">
        <f>H8/H13</f>
        <v>0.13591392530299282</v>
      </c>
      <c r="J8" s="30">
        <f>SUM(J6:J7)</f>
        <v>981</v>
      </c>
      <c r="K8" s="23">
        <f>J8/J13</f>
        <v>0.13743345474922947</v>
      </c>
      <c r="L8" s="27">
        <f t="shared" si="2"/>
        <v>-118</v>
      </c>
      <c r="M8" s="23">
        <f t="shared" si="3"/>
        <v>-0.10737033666969972</v>
      </c>
      <c r="N8" s="20">
        <v>365</v>
      </c>
      <c r="O8" s="23">
        <f>N8/N13</f>
        <v>0.1806930693069307</v>
      </c>
      <c r="P8" s="30">
        <f>SUM(P6:P7)</f>
        <v>294</v>
      </c>
      <c r="Q8" s="23">
        <f>P8/P13</f>
        <v>0.17926829268292682</v>
      </c>
      <c r="R8" s="27">
        <f t="shared" si="4"/>
        <v>-71</v>
      </c>
      <c r="S8" s="23">
        <f t="shared" si="5"/>
        <v>-0.19452054794520549</v>
      </c>
      <c r="T8" s="20">
        <v>1577</v>
      </c>
      <c r="U8" s="23">
        <f>T8/T13</f>
        <v>0.1318561872909699</v>
      </c>
      <c r="V8" s="30">
        <f>SUM(V6:V7)</f>
        <v>1510</v>
      </c>
      <c r="W8" s="23">
        <f>V8/V13</f>
        <v>0.13378222734118897</v>
      </c>
      <c r="X8" s="27">
        <f t="shared" si="6"/>
        <v>-67</v>
      </c>
      <c r="Y8" s="23">
        <f t="shared" si="7"/>
        <v>-0.0424857324032974</v>
      </c>
      <c r="Z8" s="20">
        <v>1225</v>
      </c>
      <c r="AA8" s="23">
        <f>Z8/Z13</f>
        <v>0.2688762071992976</v>
      </c>
      <c r="AB8" s="30">
        <f>SUM(AB6:AB7)</f>
        <v>1022</v>
      </c>
      <c r="AC8" s="23">
        <f>AB8/AB13</f>
        <v>0.24596871239470516</v>
      </c>
      <c r="AD8" s="27">
        <f t="shared" si="8"/>
        <v>-203</v>
      </c>
      <c r="AE8" s="23">
        <f t="shared" si="9"/>
        <v>-0.1657142857142857</v>
      </c>
      <c r="AF8" s="26">
        <f t="shared" si="10"/>
        <v>6022</v>
      </c>
      <c r="AG8" s="22">
        <f>AF8/AF13</f>
        <v>0.145691198529056</v>
      </c>
      <c r="AH8" s="27">
        <f t="shared" si="11"/>
        <v>5330</v>
      </c>
      <c r="AI8" s="32">
        <f>AH8/AH13</f>
        <v>0.1439917873352064</v>
      </c>
      <c r="AJ8" s="27">
        <f t="shared" si="12"/>
        <v>-692</v>
      </c>
      <c r="AK8" s="34">
        <f t="shared" si="13"/>
        <v>-0.11491198937230156</v>
      </c>
      <c r="AL8" s="3"/>
      <c r="AM8" s="3"/>
    </row>
    <row r="9" spans="1:39" ht="17.25" customHeight="1">
      <c r="A9" s="9" t="s">
        <v>9</v>
      </c>
      <c r="B9" s="19">
        <v>61</v>
      </c>
      <c r="C9" s="22">
        <f>B9/B13</f>
        <v>0.004146275149537792</v>
      </c>
      <c r="D9" s="29">
        <v>38</v>
      </c>
      <c r="E9" s="22">
        <f>D9/D13</f>
        <v>0.0029696780243826195</v>
      </c>
      <c r="F9" s="26">
        <f t="shared" si="0"/>
        <v>-23</v>
      </c>
      <c r="G9" s="22">
        <f t="shared" si="1"/>
        <v>-0.3770491803278688</v>
      </c>
      <c r="H9" s="19">
        <v>48</v>
      </c>
      <c r="I9" s="22">
        <f>H9/H13</f>
        <v>0.005936186000494682</v>
      </c>
      <c r="J9" s="29">
        <v>46</v>
      </c>
      <c r="K9" s="22">
        <f>J9/J13</f>
        <v>0.00644438217988232</v>
      </c>
      <c r="L9" s="26">
        <f t="shared" si="2"/>
        <v>-2</v>
      </c>
      <c r="M9" s="22">
        <f t="shared" si="3"/>
        <v>-0.041666666666666664</v>
      </c>
      <c r="N9" s="19">
        <v>19</v>
      </c>
      <c r="O9" s="22">
        <f>N9/N13</f>
        <v>0.009405940594059406</v>
      </c>
      <c r="P9" s="29">
        <v>12</v>
      </c>
      <c r="Q9" s="22">
        <f>P9/P13</f>
        <v>0.007317073170731708</v>
      </c>
      <c r="R9" s="26">
        <f t="shared" si="4"/>
        <v>-7</v>
      </c>
      <c r="S9" s="22">
        <f t="shared" si="5"/>
        <v>-0.3684210526315789</v>
      </c>
      <c r="T9" s="19">
        <v>37</v>
      </c>
      <c r="U9" s="22">
        <f>T9/T13</f>
        <v>0.003093645484949833</v>
      </c>
      <c r="V9" s="29">
        <v>51</v>
      </c>
      <c r="W9" s="22">
        <f>V9/V13</f>
        <v>0.00451847257907327</v>
      </c>
      <c r="X9" s="26">
        <f t="shared" si="6"/>
        <v>14</v>
      </c>
      <c r="Y9" s="22">
        <f t="shared" si="7"/>
        <v>0.3783783783783784</v>
      </c>
      <c r="Z9" s="19">
        <v>51</v>
      </c>
      <c r="AA9" s="22">
        <f>Z9/Z13</f>
        <v>0.011194029850746268</v>
      </c>
      <c r="AB9" s="29">
        <v>42</v>
      </c>
      <c r="AC9" s="22">
        <f>AB9/AB13</f>
        <v>0.010108303249097473</v>
      </c>
      <c r="AD9" s="26">
        <f t="shared" si="8"/>
        <v>-9</v>
      </c>
      <c r="AE9" s="22">
        <f t="shared" si="9"/>
        <v>-0.17647058823529413</v>
      </c>
      <c r="AF9" s="26">
        <f t="shared" si="10"/>
        <v>216</v>
      </c>
      <c r="AG9" s="22">
        <f>AF9/AF13</f>
        <v>0.00522572216577152</v>
      </c>
      <c r="AH9" s="26">
        <f t="shared" si="11"/>
        <v>189</v>
      </c>
      <c r="AI9" s="32">
        <f>AH9/AH13</f>
        <v>0.00510590015128593</v>
      </c>
      <c r="AJ9" s="26">
        <f t="shared" si="12"/>
        <v>-27</v>
      </c>
      <c r="AK9" s="33">
        <f t="shared" si="13"/>
        <v>-0.125</v>
      </c>
      <c r="AL9" s="3"/>
      <c r="AM9" s="3"/>
    </row>
    <row r="10" spans="1:39" ht="15.75" customHeight="1">
      <c r="A10" s="9" t="s">
        <v>10</v>
      </c>
      <c r="B10" s="19">
        <v>493</v>
      </c>
      <c r="C10" s="22">
        <f>B10/B13</f>
        <v>0.03351005981511691</v>
      </c>
      <c r="D10" s="29">
        <v>444</v>
      </c>
      <c r="E10" s="22">
        <f>D10/D13</f>
        <v>0.03469834323226008</v>
      </c>
      <c r="F10" s="26">
        <f t="shared" si="0"/>
        <v>-49</v>
      </c>
      <c r="G10" s="22">
        <f t="shared" si="1"/>
        <v>-0.09939148073022312</v>
      </c>
      <c r="H10" s="19">
        <v>289</v>
      </c>
      <c r="I10" s="22">
        <f>H10/H13</f>
        <v>0.03574078654464507</v>
      </c>
      <c r="J10" s="29">
        <v>296</v>
      </c>
      <c r="K10" s="22">
        <f>J10/J13</f>
        <v>0.041468198374894925</v>
      </c>
      <c r="L10" s="26">
        <f t="shared" si="2"/>
        <v>7</v>
      </c>
      <c r="M10" s="22">
        <f t="shared" si="3"/>
        <v>0.02422145328719723</v>
      </c>
      <c r="N10" s="19">
        <v>43</v>
      </c>
      <c r="O10" s="22">
        <f>N10/N13</f>
        <v>0.02128712871287129</v>
      </c>
      <c r="P10" s="29">
        <v>39</v>
      </c>
      <c r="Q10" s="22">
        <f>P10/P13</f>
        <v>0.02378048780487805</v>
      </c>
      <c r="R10" s="26">
        <f t="shared" si="4"/>
        <v>-4</v>
      </c>
      <c r="S10" s="22">
        <f t="shared" si="5"/>
        <v>-0.09302325581395349</v>
      </c>
      <c r="T10" s="19">
        <v>393</v>
      </c>
      <c r="U10" s="22">
        <f>T10/T13</f>
        <v>0.03285953177257525</v>
      </c>
      <c r="V10" s="29">
        <v>431</v>
      </c>
      <c r="W10" s="22">
        <f>V10/V13</f>
        <v>0.03818552316824666</v>
      </c>
      <c r="X10" s="26">
        <f t="shared" si="6"/>
        <v>38</v>
      </c>
      <c r="Y10" s="22">
        <f t="shared" si="7"/>
        <v>0.09669211195928754</v>
      </c>
      <c r="Z10" s="19">
        <v>175</v>
      </c>
      <c r="AA10" s="22">
        <f>Z10/Z13</f>
        <v>0.038410886742756806</v>
      </c>
      <c r="AB10" s="29">
        <v>176</v>
      </c>
      <c r="AC10" s="22">
        <f>AB10/AB13</f>
        <v>0.04235860409145608</v>
      </c>
      <c r="AD10" s="26">
        <f t="shared" si="8"/>
        <v>1</v>
      </c>
      <c r="AE10" s="22">
        <f t="shared" si="9"/>
        <v>0.005714285714285714</v>
      </c>
      <c r="AF10" s="26">
        <f t="shared" si="10"/>
        <v>1393</v>
      </c>
      <c r="AG10" s="22">
        <f>AF10/AF13</f>
        <v>0.03370106933759133</v>
      </c>
      <c r="AH10" s="26">
        <f t="shared" si="11"/>
        <v>1386</v>
      </c>
      <c r="AI10" s="32">
        <f>AH10/AH13</f>
        <v>0.03744326777609682</v>
      </c>
      <c r="AJ10" s="26">
        <f t="shared" si="12"/>
        <v>-7</v>
      </c>
      <c r="AK10" s="33">
        <f t="shared" si="13"/>
        <v>-0.005025125628140704</v>
      </c>
      <c r="AL10" s="3"/>
      <c r="AM10" s="3"/>
    </row>
    <row r="11" spans="1:39" ht="52.5" customHeight="1">
      <c r="A11" s="9" t="s">
        <v>11</v>
      </c>
      <c r="B11" s="19">
        <v>11</v>
      </c>
      <c r="C11" s="22">
        <f>B11/B13</f>
        <v>0.000747688961392061</v>
      </c>
      <c r="D11" s="29">
        <v>41</v>
      </c>
      <c r="E11" s="22">
        <f>D11/D13</f>
        <v>0.003204126289465458</v>
      </c>
      <c r="F11" s="26">
        <f t="shared" si="0"/>
        <v>30</v>
      </c>
      <c r="G11" s="22">
        <f t="shared" si="1"/>
        <v>2.727272727272727</v>
      </c>
      <c r="H11" s="19">
        <v>40</v>
      </c>
      <c r="I11" s="22">
        <f>H11/H13</f>
        <v>0.004946821667078902</v>
      </c>
      <c r="J11" s="29">
        <v>38</v>
      </c>
      <c r="K11" s="22">
        <f>J11/J13</f>
        <v>0.005323620061641917</v>
      </c>
      <c r="L11" s="26">
        <f t="shared" si="2"/>
        <v>-2</v>
      </c>
      <c r="M11" s="22">
        <f t="shared" si="3"/>
        <v>-0.05</v>
      </c>
      <c r="N11" s="19">
        <v>6</v>
      </c>
      <c r="O11" s="22">
        <f>N11/N13</f>
        <v>0.0029702970297029703</v>
      </c>
      <c r="P11" s="29">
        <v>4</v>
      </c>
      <c r="Q11" s="22">
        <f>P11/P13</f>
        <v>0.0024390243902439024</v>
      </c>
      <c r="R11" s="26">
        <f t="shared" si="4"/>
        <v>-2</v>
      </c>
      <c r="S11" s="22">
        <f t="shared" si="5"/>
        <v>-0.3333333333333333</v>
      </c>
      <c r="T11" s="19">
        <v>73</v>
      </c>
      <c r="U11" s="22">
        <f>T11/T13</f>
        <v>0.006103678929765886</v>
      </c>
      <c r="V11" s="29">
        <v>202</v>
      </c>
      <c r="W11" s="22">
        <f>V11/V13</f>
        <v>0.017896695313192167</v>
      </c>
      <c r="X11" s="26">
        <f t="shared" si="6"/>
        <v>129</v>
      </c>
      <c r="Y11" s="22">
        <f t="shared" si="7"/>
        <v>1.7671232876712328</v>
      </c>
      <c r="Z11" s="19">
        <v>102</v>
      </c>
      <c r="AA11" s="22">
        <f>Z11/Z13</f>
        <v>0.022388059701492536</v>
      </c>
      <c r="AB11" s="29">
        <v>322</v>
      </c>
      <c r="AC11" s="22">
        <f>AB11/AB13</f>
        <v>0.07749699157641396</v>
      </c>
      <c r="AD11" s="26">
        <f t="shared" si="8"/>
        <v>220</v>
      </c>
      <c r="AE11" s="22">
        <f t="shared" si="9"/>
        <v>2.156862745098039</v>
      </c>
      <c r="AF11" s="26">
        <f t="shared" si="10"/>
        <v>232</v>
      </c>
      <c r="AG11" s="22">
        <f>AF11/AF13</f>
        <v>0.00561281269656941</v>
      </c>
      <c r="AH11" s="26">
        <f t="shared" si="11"/>
        <v>607</v>
      </c>
      <c r="AI11" s="32">
        <f>AH11/AH13</f>
        <v>0.016398314242489734</v>
      </c>
      <c r="AJ11" s="26">
        <f t="shared" si="12"/>
        <v>375</v>
      </c>
      <c r="AK11" s="33">
        <f t="shared" si="13"/>
        <v>1.6163793103448276</v>
      </c>
      <c r="AL11" s="3"/>
      <c r="AM11" s="3"/>
    </row>
    <row r="12" spans="1:39" ht="46.5" customHeight="1" thickBot="1">
      <c r="A12" s="9" t="s">
        <v>12</v>
      </c>
      <c r="B12" s="19">
        <v>26</v>
      </c>
      <c r="C12" s="22">
        <f>B12/B13</f>
        <v>0.0017672648178357804</v>
      </c>
      <c r="D12" s="29">
        <v>29</v>
      </c>
      <c r="E12" s="22">
        <f>D12/D13</f>
        <v>0.002266333229134104</v>
      </c>
      <c r="F12" s="26">
        <f t="shared" si="0"/>
        <v>3</v>
      </c>
      <c r="G12" s="22">
        <f t="shared" si="1"/>
        <v>0.11538461538461539</v>
      </c>
      <c r="H12" s="19">
        <v>22</v>
      </c>
      <c r="I12" s="22">
        <f>H12/H13</f>
        <v>0.002720751916893396</v>
      </c>
      <c r="J12" s="29">
        <v>24</v>
      </c>
      <c r="K12" s="22">
        <f>J12/J13</f>
        <v>0.0033622863547212102</v>
      </c>
      <c r="L12" s="26">
        <f t="shared" si="2"/>
        <v>2</v>
      </c>
      <c r="M12" s="22">
        <f t="shared" si="3"/>
        <v>0.09090909090909091</v>
      </c>
      <c r="N12" s="19">
        <v>0</v>
      </c>
      <c r="O12" s="22">
        <f>N12/N13</f>
        <v>0</v>
      </c>
      <c r="P12" s="29">
        <v>3</v>
      </c>
      <c r="Q12" s="22">
        <f>P12/P13</f>
        <v>0.001829268292682927</v>
      </c>
      <c r="R12" s="26">
        <f t="shared" si="4"/>
        <v>3</v>
      </c>
      <c r="S12" s="22" t="e">
        <f t="shared" si="5"/>
        <v>#DIV/0!</v>
      </c>
      <c r="T12" s="19">
        <v>72</v>
      </c>
      <c r="U12" s="22">
        <f>T12/T13</f>
        <v>0.006020066889632107</v>
      </c>
      <c r="V12" s="29">
        <v>64</v>
      </c>
      <c r="W12" s="22">
        <f>V12/V13</f>
        <v>0.005670240099229202</v>
      </c>
      <c r="X12" s="26">
        <f t="shared" si="6"/>
        <v>-8</v>
      </c>
      <c r="Y12" s="22">
        <f t="shared" si="7"/>
        <v>-0.1111111111111111</v>
      </c>
      <c r="Z12" s="19">
        <v>15</v>
      </c>
      <c r="AA12" s="22">
        <f>Z12/Z13</f>
        <v>0.003292361720807726</v>
      </c>
      <c r="AB12" s="29">
        <v>16</v>
      </c>
      <c r="AC12" s="22">
        <f>AB12/AB13</f>
        <v>0.0038507821901323704</v>
      </c>
      <c r="AD12" s="26">
        <f t="shared" si="8"/>
        <v>1</v>
      </c>
      <c r="AE12" s="22">
        <f t="shared" si="9"/>
        <v>0.06666666666666667</v>
      </c>
      <c r="AF12" s="26">
        <f t="shared" si="10"/>
        <v>135</v>
      </c>
      <c r="AG12" s="22">
        <f>AF12/AF13</f>
        <v>0.0032660763536072</v>
      </c>
      <c r="AH12" s="26">
        <f t="shared" si="11"/>
        <v>136</v>
      </c>
      <c r="AI12" s="32">
        <f>AH12/AH13</f>
        <v>0.003674086881348606</v>
      </c>
      <c r="AJ12" s="26">
        <f t="shared" si="12"/>
        <v>1</v>
      </c>
      <c r="AK12" s="33">
        <f t="shared" si="13"/>
        <v>0.007407407407407408</v>
      </c>
      <c r="AL12" s="3"/>
      <c r="AM12" s="3"/>
    </row>
    <row r="13" spans="1:39" ht="15.75" thickBot="1">
      <c r="A13" s="14" t="s">
        <v>5</v>
      </c>
      <c r="B13" s="21">
        <f>SUM(B5:B7,B9:B12)</f>
        <v>14712</v>
      </c>
      <c r="C13" s="24">
        <f>B13/B13</f>
        <v>1</v>
      </c>
      <c r="D13" s="21">
        <f>SUM(D5:D7,D9:D12)</f>
        <v>12796</v>
      </c>
      <c r="E13" s="24">
        <f>D13/D13</f>
        <v>1</v>
      </c>
      <c r="F13" s="28">
        <f t="shared" si="0"/>
        <v>-1916</v>
      </c>
      <c r="G13" s="31">
        <f t="shared" si="1"/>
        <v>-0.13023382272974443</v>
      </c>
      <c r="H13" s="21">
        <f>SUM(H5:H7,H9:H12)</f>
        <v>8086</v>
      </c>
      <c r="I13" s="24">
        <f>H13/H13</f>
        <v>1</v>
      </c>
      <c r="J13" s="21">
        <f>SUM(J5:J7,J9:J12)</f>
        <v>7138</v>
      </c>
      <c r="K13" s="24">
        <f>J13/J13</f>
        <v>1</v>
      </c>
      <c r="L13" s="28">
        <f t="shared" si="2"/>
        <v>-948</v>
      </c>
      <c r="M13" s="31">
        <f t="shared" si="3"/>
        <v>-0.11723967350976998</v>
      </c>
      <c r="N13" s="21">
        <f>SUM(N5:N7,N9:N12)</f>
        <v>2020</v>
      </c>
      <c r="O13" s="24">
        <f>N13/N13</f>
        <v>1</v>
      </c>
      <c r="P13" s="21">
        <f>SUM(P5:P7,P9:P12)</f>
        <v>1640</v>
      </c>
      <c r="Q13" s="24">
        <f>P13/P13</f>
        <v>1</v>
      </c>
      <c r="R13" s="28">
        <f t="shared" si="4"/>
        <v>-380</v>
      </c>
      <c r="S13" s="31">
        <f t="shared" si="5"/>
        <v>-0.18811881188118812</v>
      </c>
      <c r="T13" s="21">
        <f>SUM(T5:T7,T9:T12)</f>
        <v>11960</v>
      </c>
      <c r="U13" s="24">
        <f>T13/T13</f>
        <v>1</v>
      </c>
      <c r="V13" s="21">
        <f>SUM(V9:V12,V5:V7)</f>
        <v>11287</v>
      </c>
      <c r="W13" s="24">
        <f>V13/V13</f>
        <v>1</v>
      </c>
      <c r="X13" s="28">
        <f t="shared" si="6"/>
        <v>-673</v>
      </c>
      <c r="Y13" s="31">
        <f t="shared" si="7"/>
        <v>-0.05627090301003344</v>
      </c>
      <c r="Z13" s="21">
        <f>SUM(Z5:Z7,Z9:Z12)</f>
        <v>4556</v>
      </c>
      <c r="AA13" s="24">
        <f>Z13/Z13</f>
        <v>1</v>
      </c>
      <c r="AB13" s="21">
        <f>SUM(AB9:AB12,AB5:AB7)</f>
        <v>4155</v>
      </c>
      <c r="AC13" s="24">
        <f>AB13/AB13</f>
        <v>1</v>
      </c>
      <c r="AD13" s="28">
        <f t="shared" si="8"/>
        <v>-401</v>
      </c>
      <c r="AE13" s="31">
        <f t="shared" si="9"/>
        <v>-0.08801580333625987</v>
      </c>
      <c r="AF13" s="28">
        <f>SUM(AF5:AF7,AF9:AF12)</f>
        <v>41334</v>
      </c>
      <c r="AG13" s="22">
        <f>AF13/AF13</f>
        <v>1</v>
      </c>
      <c r="AH13" s="21">
        <f>SUM(AB13,V13,P13,J13,D13)</f>
        <v>37016</v>
      </c>
      <c r="AI13" s="32">
        <f>AH13/AH13</f>
        <v>1</v>
      </c>
      <c r="AJ13" s="28">
        <f t="shared" si="12"/>
        <v>-4318</v>
      </c>
      <c r="AK13" s="31">
        <f t="shared" si="13"/>
        <v>-0.10446605699908065</v>
      </c>
      <c r="AL13" s="3"/>
      <c r="AM13" s="3"/>
    </row>
    <row r="14" spans="1:37" ht="21.75" customHeight="1">
      <c r="A14" s="40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"/>
      <c r="M14" s="3"/>
      <c r="O14" s="3"/>
      <c r="P14" s="3"/>
      <c r="Q14" s="3"/>
      <c r="R14" s="3"/>
      <c r="S14" s="3"/>
      <c r="U14" s="3"/>
      <c r="V14" s="3"/>
      <c r="W14" s="3"/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8"/>
      <c r="AJ14" s="3"/>
      <c r="AK14" s="3"/>
    </row>
    <row r="15" spans="1:27" ht="15">
      <c r="A15" s="11" t="s">
        <v>18</v>
      </c>
      <c r="C15" s="3"/>
      <c r="D15" s="3"/>
      <c r="E15" s="3"/>
      <c r="F15" s="3"/>
      <c r="G15" s="3"/>
      <c r="H15"/>
      <c r="I15" s="3"/>
      <c r="J15" s="12"/>
      <c r="K15" s="3"/>
      <c r="L15" s="3"/>
      <c r="M15" s="3"/>
      <c r="N15" s="3"/>
      <c r="O15" s="3"/>
      <c r="P15" s="1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3"/>
      <c r="C16" s="3"/>
      <c r="D16" s="3"/>
      <c r="E16" s="3"/>
      <c r="F16" s="3"/>
      <c r="H16"/>
      <c r="I16" s="3"/>
      <c r="J16" s="16" t="s">
        <v>14</v>
      </c>
      <c r="K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8:26" ht="15">
      <c r="H17"/>
      <c r="N17"/>
      <c r="T17"/>
      <c r="Z17"/>
    </row>
    <row r="18" spans="2:29" ht="15">
      <c r="B18"/>
      <c r="H18"/>
      <c r="I18" s="12"/>
      <c r="N18"/>
      <c r="R18" s="17"/>
      <c r="T18"/>
      <c r="Z18"/>
      <c r="AC18" s="18"/>
    </row>
    <row r="19" spans="2:26" ht="15">
      <c r="B19"/>
      <c r="H19"/>
      <c r="I19" s="12"/>
      <c r="N19"/>
      <c r="T19"/>
      <c r="Z19"/>
    </row>
    <row r="20" spans="2:26" ht="15">
      <c r="B20"/>
      <c r="H20"/>
      <c r="I20" s="12"/>
      <c r="N20"/>
      <c r="T20"/>
      <c r="Z20"/>
    </row>
    <row r="21" spans="2:26" ht="15">
      <c r="B21"/>
      <c r="H21"/>
      <c r="I21" s="12"/>
      <c r="N21"/>
      <c r="T21"/>
      <c r="Z21"/>
    </row>
    <row r="22" spans="2:26" ht="15">
      <c r="B22"/>
      <c r="H22"/>
      <c r="N22"/>
      <c r="T22"/>
      <c r="Z22"/>
    </row>
    <row r="23" spans="2:26" ht="15">
      <c r="B23"/>
      <c r="H23"/>
      <c r="N23"/>
      <c r="T23"/>
      <c r="Z23"/>
    </row>
    <row r="24" spans="2:26" ht="15">
      <c r="B24"/>
      <c r="H24"/>
      <c r="N24"/>
      <c r="T24"/>
      <c r="Z24"/>
    </row>
    <row r="25" spans="2:26" ht="15">
      <c r="B25"/>
      <c r="H25"/>
      <c r="N25"/>
      <c r="T25"/>
      <c r="Z25"/>
    </row>
    <row r="26" spans="2:26" ht="15">
      <c r="B26"/>
      <c r="H26"/>
      <c r="N26"/>
      <c r="T26"/>
      <c r="Z26"/>
    </row>
    <row r="27" spans="2:26" ht="15">
      <c r="B27"/>
      <c r="H27"/>
      <c r="N27"/>
      <c r="T27"/>
      <c r="Z27"/>
    </row>
    <row r="28" spans="14:26" ht="15">
      <c r="N28"/>
      <c r="T28"/>
      <c r="Z28"/>
    </row>
    <row r="29" ht="15">
      <c r="N29"/>
    </row>
    <row r="30" ht="15">
      <c r="N30"/>
    </row>
    <row r="31" ht="15">
      <c r="N31"/>
    </row>
    <row r="32" ht="15">
      <c r="N32"/>
    </row>
    <row r="33" ht="15">
      <c r="N33"/>
    </row>
    <row r="34" ht="15">
      <c r="N34"/>
    </row>
  </sheetData>
  <sheetProtection/>
  <mergeCells count="25">
    <mergeCell ref="B3:G3"/>
    <mergeCell ref="H3:M3"/>
    <mergeCell ref="H4:I4"/>
    <mergeCell ref="B4:C4"/>
    <mergeCell ref="F4:G4"/>
    <mergeCell ref="AB4:AC4"/>
    <mergeCell ref="N3:S3"/>
    <mergeCell ref="A14:K14"/>
    <mergeCell ref="V4:W4"/>
    <mergeCell ref="T4:U4"/>
    <mergeCell ref="L4:M4"/>
    <mergeCell ref="D4:E4"/>
    <mergeCell ref="N4:O4"/>
    <mergeCell ref="P4:Q4"/>
    <mergeCell ref="R4:S4"/>
    <mergeCell ref="J4:K4"/>
    <mergeCell ref="AF3:AK3"/>
    <mergeCell ref="AF4:AG4"/>
    <mergeCell ref="AH4:AI4"/>
    <mergeCell ref="AJ4:AK4"/>
    <mergeCell ref="T3:Y3"/>
    <mergeCell ref="X4:Y4"/>
    <mergeCell ref="AD4:AE4"/>
    <mergeCell ref="Z3:AE3"/>
    <mergeCell ref="Z4:A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2015-11-10T08:29:58Z</cp:lastPrinted>
  <dcterms:created xsi:type="dcterms:W3CDTF">2011-02-02T11:32:10Z</dcterms:created>
  <dcterms:modified xsi:type="dcterms:W3CDTF">2015-11-10T11:25:43Z</dcterms:modified>
  <cp:category/>
  <cp:version/>
  <cp:contentType/>
  <cp:contentStatus/>
</cp:coreProperties>
</file>